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" sheetId="3" r:id="rId1"/>
  </sheets>
  <calcPr calcId="125725"/>
</workbook>
</file>

<file path=xl/calcChain.xml><?xml version="1.0" encoding="utf-8"?>
<calcChain xmlns="http://schemas.openxmlformats.org/spreadsheetml/2006/main">
  <c r="J18" i="3"/>
  <c r="E18" s="1"/>
  <c r="H18" s="1"/>
  <c r="J17"/>
  <c r="E17" s="1"/>
  <c r="J16"/>
  <c r="E16" s="1"/>
  <c r="J11"/>
  <c r="E11" s="1"/>
  <c r="J12"/>
  <c r="E12" s="1"/>
  <c r="J13"/>
  <c r="E13" s="1"/>
  <c r="J10"/>
  <c r="E10" s="1"/>
  <c r="J9"/>
  <c r="E9" s="1"/>
  <c r="H9" s="1"/>
  <c r="H14"/>
  <c r="I8"/>
  <c r="I19" s="1"/>
  <c r="F15"/>
  <c r="F8"/>
  <c r="E41"/>
  <c r="F36"/>
  <c r="F37" s="1"/>
  <c r="E44"/>
  <c r="D19"/>
  <c r="H12" l="1"/>
  <c r="G12"/>
  <c r="H16"/>
  <c r="G16"/>
  <c r="H13"/>
  <c r="G13"/>
  <c r="H11"/>
  <c r="G11"/>
  <c r="H17"/>
  <c r="G17"/>
  <c r="J8"/>
  <c r="E8" s="1"/>
  <c r="H8" s="1"/>
  <c r="G8"/>
  <c r="J15"/>
  <c r="E15" s="1"/>
  <c r="H15" s="1"/>
  <c r="G18"/>
  <c r="H10"/>
  <c r="G10"/>
  <c r="E19"/>
  <c r="E45"/>
  <c r="E46" s="1"/>
  <c r="F19"/>
  <c r="G9"/>
  <c r="G15" l="1"/>
  <c r="H19"/>
  <c r="G19"/>
</calcChain>
</file>

<file path=xl/sharedStrings.xml><?xml version="1.0" encoding="utf-8"?>
<sst xmlns="http://schemas.openxmlformats.org/spreadsheetml/2006/main" count="76" uniqueCount="55">
  <si>
    <t>№</t>
  </si>
  <si>
    <t xml:space="preserve"> тыс. руб.</t>
  </si>
  <si>
    <t>Итого:</t>
  </si>
  <si>
    <t>Содержание дворовой территории</t>
  </si>
  <si>
    <t>Сечина М.В.</t>
  </si>
  <si>
    <t>Обслуживаемая жилая площадь</t>
  </si>
  <si>
    <t>м2</t>
  </si>
  <si>
    <t>Численность проживающих</t>
  </si>
  <si>
    <t>чел.</t>
  </si>
  <si>
    <t>Вид услуг</t>
  </si>
  <si>
    <t>Един. изм-я</t>
  </si>
  <si>
    <t>Задолженность по кварплате и текущему ремонту на 01.01.13г.(+долг,     -переплата</t>
  </si>
  <si>
    <t>Доходы</t>
  </si>
  <si>
    <t>Задолженность по кварплате и текущему ремонту за 2013 г. на 01.01.13г.(+долг,       -переплата)</t>
  </si>
  <si>
    <t>Всего задолженность по кварплате и текущему ремонту на 01.01.14г.(с учетом долга на начало года)</t>
  </si>
  <si>
    <t>(платежи населения начисленные)</t>
  </si>
  <si>
    <t>(платежи населения оплаченные)</t>
  </si>
  <si>
    <t>Тех.обслуж.внутрид.оборудования</t>
  </si>
  <si>
    <t>тыс</t>
  </si>
  <si>
    <t xml:space="preserve">Тек. Ремонт </t>
  </si>
  <si>
    <t>Уборка подъезда, лестничных клеток</t>
  </si>
  <si>
    <t>Обслуживание мусоропровода</t>
  </si>
  <si>
    <t>Освещение подъездов</t>
  </si>
  <si>
    <t>Обслуживание домофонов</t>
  </si>
  <si>
    <t>Обслуживание ИТП</t>
  </si>
  <si>
    <t>Обслуживание лифтов</t>
  </si>
  <si>
    <t>Сан.очистка-вывоз ТБО, включая утилизацию</t>
  </si>
  <si>
    <t>Обслуживание кладовок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</si>
  <si>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</si>
  <si>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</si>
  <si>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</si>
  <si>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</si>
  <si>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</si>
  <si>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</si>
  <si>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</si>
  <si>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</si>
  <si>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</si>
  <si>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</si>
  <si>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Задолженность по текущему ремонту на 01.01.2014</t>
  </si>
  <si>
    <t>Выплаты с текущего ремонта</t>
  </si>
  <si>
    <t>Отчет о доходах и расходах за 2014 год по жилому дому ул.Тимптонская 3</t>
  </si>
  <si>
    <t>Основные показатели жилого дома за 2014 год</t>
  </si>
  <si>
    <t>Холодное водоснабжение ОДН</t>
  </si>
  <si>
    <t>Страховка по лифтам</t>
  </si>
  <si>
    <t>Оплачено т/ремонт  за 2014</t>
  </si>
  <si>
    <t>Выполнено  т/ремонта  за 2014г</t>
  </si>
  <si>
    <t>Задолженность по текущему ремонту на 01.01.2015</t>
  </si>
  <si>
    <t>Перечень работ по текущему ремонту за  2014г.</t>
  </si>
  <si>
    <t>Изготовление шайб</t>
  </si>
  <si>
    <t>Ремонт межпанельных швов  кв 13</t>
  </si>
  <si>
    <t>Установка огнетушителей самосрабатывающих в мусорокамере</t>
  </si>
  <si>
    <t>Смена электропривода импульсного (ИТП)</t>
  </si>
  <si>
    <t>Установка светильников аварийного освещения в кабине лифта</t>
  </si>
  <si>
    <t xml:space="preserve">Покос травы </t>
  </si>
  <si>
    <t xml:space="preserve">Генеральный директор ООО "НЖК"                                      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</si>
</sst>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  <font>
      <b/>
      <sz val="12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" fillId="0" borderId="14" xfId="0" applyNumberFormat="1" applyFont="1" applyBorder="1" applyAlignment="1">
      <alignment wrapText="1"/>
    </xf>
    <xf numFmtId="0" fontId="1" fillId="0" borderId="10" xfId="0" applyFont="1" applyBorder="1" applyAlignment="1">
      <alignment wrapText="1"/>
    </xf>
    <xf numFmtId="2" fontId="2" fillId="0" borderId="11" xfId="0" applyNumberFormat="1" applyFont="1" applyBorder="1" applyAlignment="1">
      <alignment wrapText="1"/>
    </xf>
    <xf numFmtId="2" fontId="2" fillId="0" borderId="13" xfId="0" applyNumberFormat="1" applyFont="1" applyBorder="1" applyAlignment="1">
      <alignment wrapText="1"/>
    </xf>
    <xf numFmtId="0" fontId="0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4" xfId="0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17" xfId="0" applyFill="1" applyBorder="1"/>
    <xf numFmtId="164" fontId="0" fillId="2" borderId="4" xfId="0" applyNumberForma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164" fontId="0" fillId="2" borderId="4" xfId="0" applyNumberFormat="1" applyFont="1" applyFill="1" applyBorder="1" applyAlignment="1">
      <alignment horizontal="center"/>
    </xf>
    <xf numFmtId="2" fontId="0" fillId="2" borderId="4" xfId="0" applyNumberFormat="1" applyFont="1" applyFill="1" applyBorder="1" applyAlignment="1">
      <alignment horizontal="center"/>
    </xf>
    <xf numFmtId="2" fontId="0" fillId="2" borderId="11" xfId="0" applyNumberFormat="1" applyFont="1" applyFill="1" applyBorder="1" applyAlignment="1">
      <alignment horizontal="center"/>
    </xf>
    <xf numFmtId="0" fontId="0" fillId="2" borderId="7" xfId="0" applyFill="1" applyBorder="1"/>
    <xf numFmtId="0" fontId="6" fillId="2" borderId="8" xfId="0" applyFont="1" applyFill="1" applyBorder="1" applyAlignment="1">
      <alignment horizontal="center"/>
    </xf>
    <xf numFmtId="0" fontId="6" fillId="2" borderId="21" xfId="0" applyFont="1" applyFill="1" applyBorder="1"/>
    <xf numFmtId="2" fontId="6" fillId="2" borderId="9" xfId="0" applyNumberFormat="1" applyFont="1" applyFill="1" applyBorder="1" applyAlignment="1">
      <alignment horizontal="center"/>
    </xf>
    <xf numFmtId="2" fontId="6" fillId="2" borderId="14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10" xfId="0" applyFont="1" applyFill="1" applyBorder="1"/>
    <xf numFmtId="0" fontId="0" fillId="2" borderId="4" xfId="0" applyFill="1" applyBorder="1"/>
    <xf numFmtId="0" fontId="0" fillId="2" borderId="4" xfId="0" applyFill="1" applyBorder="1" applyAlignment="1">
      <alignment horizontal="center"/>
    </xf>
    <xf numFmtId="0" fontId="0" fillId="2" borderId="11" xfId="0" applyFont="1" applyFill="1" applyBorder="1"/>
    <xf numFmtId="0" fontId="0" fillId="2" borderId="8" xfId="0" applyFont="1" applyFill="1" applyBorder="1" applyAlignment="1">
      <alignment horizontal="center"/>
    </xf>
    <xf numFmtId="0" fontId="0" fillId="2" borderId="9" xfId="0" applyFill="1" applyBorder="1"/>
    <xf numFmtId="0" fontId="0" fillId="2" borderId="9" xfId="0" applyFill="1" applyBorder="1" applyAlignment="1">
      <alignment horizontal="center"/>
    </xf>
    <xf numFmtId="0" fontId="0" fillId="2" borderId="14" xfId="0" applyFont="1" applyFill="1" applyBorder="1"/>
    <xf numFmtId="0" fontId="4" fillId="2" borderId="14" xfId="0" applyFont="1" applyFill="1" applyBorder="1"/>
    <xf numFmtId="0" fontId="6" fillId="2" borderId="0" xfId="0" applyFont="1" applyFill="1"/>
    <xf numFmtId="2" fontId="1" fillId="0" borderId="0" xfId="0" applyNumberFormat="1" applyFont="1" applyBorder="1" applyAlignment="1">
      <alignment wrapText="1"/>
    </xf>
    <xf numFmtId="164" fontId="4" fillId="2" borderId="14" xfId="0" applyNumberFormat="1" applyFont="1" applyFill="1" applyBorder="1"/>
    <xf numFmtId="0" fontId="4" fillId="2" borderId="9" xfId="0" applyFont="1" applyFill="1" applyBorder="1"/>
    <xf numFmtId="0" fontId="4" fillId="2" borderId="2" xfId="0" applyFont="1" applyFill="1" applyBorder="1" applyAlignment="1">
      <alignment horizontal="center"/>
    </xf>
    <xf numFmtId="2" fontId="4" fillId="2" borderId="14" xfId="0" applyNumberFormat="1" applyFont="1" applyFill="1" applyBorder="1"/>
    <xf numFmtId="0" fontId="0" fillId="2" borderId="5" xfId="0" applyFont="1" applyFill="1" applyBorder="1" applyAlignment="1">
      <alignment horizontal="center"/>
    </xf>
    <xf numFmtId="0" fontId="0" fillId="2" borderId="23" xfId="0" applyFont="1" applyFill="1" applyBorder="1" applyAlignment="1">
      <alignment horizontal="center"/>
    </xf>
    <xf numFmtId="0" fontId="0" fillId="2" borderId="16" xfId="0" applyFill="1" applyBorder="1"/>
    <xf numFmtId="0" fontId="0" fillId="2" borderId="16" xfId="0" applyFill="1" applyBorder="1" applyAlignment="1">
      <alignment horizontal="center"/>
    </xf>
    <xf numFmtId="0" fontId="0" fillId="2" borderId="16" xfId="0" applyFont="1" applyFill="1" applyBorder="1"/>
    <xf numFmtId="0" fontId="0" fillId="2" borderId="24" xfId="0" applyFont="1" applyFill="1" applyBorder="1"/>
    <xf numFmtId="0" fontId="0" fillId="2" borderId="9" xfId="0" applyFont="1" applyFill="1" applyBorder="1"/>
    <xf numFmtId="0" fontId="0" fillId="2" borderId="4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4" xfId="0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/>
    </xf>
    <xf numFmtId="0" fontId="8" fillId="0" borderId="0" xfId="0" applyFont="1"/>
    <xf numFmtId="0" fontId="4" fillId="2" borderId="26" xfId="0" applyFont="1" applyFill="1" applyBorder="1" applyAlignment="1">
      <alignment horizontal="left"/>
    </xf>
    <xf numFmtId="0" fontId="0" fillId="2" borderId="27" xfId="0" applyFill="1" applyBorder="1" applyAlignment="1">
      <alignment horizontal="center"/>
    </xf>
    <xf numFmtId="0" fontId="0" fillId="2" borderId="27" xfId="0" applyFont="1" applyFill="1" applyBorder="1"/>
    <xf numFmtId="0" fontId="4" fillId="2" borderId="28" xfId="0" applyFont="1" applyFill="1" applyBorder="1"/>
    <xf numFmtId="0" fontId="0" fillId="2" borderId="0" xfId="0" applyFill="1"/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0" fillId="2" borderId="4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25" xfId="0" applyFont="1" applyFill="1" applyBorder="1" applyAlignment="1">
      <alignment horizontal="center"/>
    </xf>
    <xf numFmtId="0" fontId="0" fillId="0" borderId="7" xfId="0" applyBorder="1"/>
    <xf numFmtId="0" fontId="0" fillId="0" borderId="4" xfId="0" applyBorder="1"/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1" fillId="0" borderId="15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2" borderId="4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6" fillId="2" borderId="2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0"/>
  <sheetViews>
    <sheetView tabSelected="1" topLeftCell="A16" workbookViewId="0">
      <selection sqref="A1:H46"/>
    </sheetView>
  </sheetViews>
  <sheetFormatPr defaultRowHeight="15"/>
  <cols>
    <col min="1" max="1" width="4.85546875" customWidth="1"/>
    <col min="2" max="2" width="48.140625" customWidth="1"/>
    <col min="3" max="3" width="10.5703125" customWidth="1"/>
    <col min="4" max="4" width="14.42578125" customWidth="1"/>
    <col min="5" max="5" width="12.85546875" customWidth="1"/>
    <col min="6" max="7" width="10.42578125" customWidth="1"/>
    <col min="8" max="8" width="11" customWidth="1"/>
    <col min="9" max="11" width="0" hidden="1" customWidth="1"/>
  </cols>
  <sheetData>
    <row r="1" spans="1:10" ht="15.75">
      <c r="A1" s="55"/>
      <c r="B1" s="87" t="s">
        <v>40</v>
      </c>
      <c r="C1" s="87"/>
      <c r="D1" s="87"/>
      <c r="E1" s="87"/>
      <c r="F1" s="87"/>
      <c r="G1" s="87"/>
      <c r="H1" s="87"/>
    </row>
    <row r="2" spans="1:10">
      <c r="A2" s="55"/>
      <c r="B2" s="9" t="s">
        <v>5</v>
      </c>
      <c r="C2" s="10">
        <v>2151.6</v>
      </c>
      <c r="D2" s="9" t="s">
        <v>6</v>
      </c>
      <c r="E2" s="55"/>
      <c r="F2" s="55"/>
      <c r="G2" s="55"/>
      <c r="H2" s="55"/>
    </row>
    <row r="3" spans="1:10">
      <c r="A3" s="11"/>
      <c r="B3" s="9" t="s">
        <v>7</v>
      </c>
      <c r="C3" s="10">
        <v>99</v>
      </c>
      <c r="D3" s="9" t="s">
        <v>8</v>
      </c>
      <c r="E3" s="12"/>
      <c r="F3" s="12"/>
      <c r="G3" s="12"/>
      <c r="H3" s="12"/>
    </row>
    <row r="4" spans="1:10" ht="15.75" thickBot="1">
      <c r="A4" s="55"/>
      <c r="B4" s="88"/>
      <c r="C4" s="88"/>
      <c r="D4" s="88"/>
      <c r="E4" s="88"/>
      <c r="F4" s="88"/>
      <c r="G4" s="88"/>
      <c r="H4" s="88"/>
    </row>
    <row r="5" spans="1:10">
      <c r="A5" s="89" t="s">
        <v>0</v>
      </c>
      <c r="B5" s="91" t="s">
        <v>9</v>
      </c>
      <c r="C5" s="91" t="s">
        <v>10</v>
      </c>
      <c r="D5" s="93" t="s">
        <v>11</v>
      </c>
      <c r="E5" s="91" t="s">
        <v>12</v>
      </c>
      <c r="F5" s="91"/>
      <c r="G5" s="93" t="s">
        <v>13</v>
      </c>
      <c r="H5" s="94" t="s">
        <v>14</v>
      </c>
    </row>
    <row r="6" spans="1:10" ht="75">
      <c r="A6" s="90"/>
      <c r="B6" s="92"/>
      <c r="C6" s="92"/>
      <c r="D6" s="92"/>
      <c r="E6" s="56" t="s">
        <v>15</v>
      </c>
      <c r="F6" s="13" t="s">
        <v>16</v>
      </c>
      <c r="G6" s="92"/>
      <c r="H6" s="95"/>
    </row>
    <row r="7" spans="1:10" ht="15.75" thickBot="1">
      <c r="A7" s="14">
        <v>1</v>
      </c>
      <c r="B7" s="15">
        <v>2</v>
      </c>
      <c r="C7" s="15">
        <v>3</v>
      </c>
      <c r="D7" s="15">
        <v>4</v>
      </c>
      <c r="E7" s="68">
        <v>5</v>
      </c>
      <c r="F7" s="69">
        <v>6</v>
      </c>
      <c r="G7" s="15">
        <v>7</v>
      </c>
      <c r="H7" s="16">
        <v>8</v>
      </c>
    </row>
    <row r="8" spans="1:10" ht="15.75" thickTop="1">
      <c r="A8" s="17">
        <v>1</v>
      </c>
      <c r="B8" s="18" t="s">
        <v>17</v>
      </c>
      <c r="C8" s="19" t="s">
        <v>18</v>
      </c>
      <c r="D8" s="54">
        <v>26.21</v>
      </c>
      <c r="E8" s="67">
        <f t="shared" ref="E8:E13" si="0">J8</f>
        <v>191.86</v>
      </c>
      <c r="F8" s="70">
        <f>184.96+2.44</f>
        <v>187.4</v>
      </c>
      <c r="G8" s="22">
        <f>E8-F8</f>
        <v>4.460000000000008</v>
      </c>
      <c r="H8" s="23">
        <f>D8+E8-F8</f>
        <v>30.670000000000016</v>
      </c>
      <c r="I8">
        <f>41.08-5.6-4.81</f>
        <v>30.669999999999998</v>
      </c>
      <c r="J8">
        <f>I8-D8+F8</f>
        <v>191.86</v>
      </c>
    </row>
    <row r="9" spans="1:10">
      <c r="A9" s="17">
        <v>2</v>
      </c>
      <c r="B9" s="18" t="s">
        <v>19</v>
      </c>
      <c r="C9" s="19" t="s">
        <v>18</v>
      </c>
      <c r="D9" s="54">
        <v>19.11</v>
      </c>
      <c r="E9" s="67">
        <f t="shared" si="0"/>
        <v>118.47</v>
      </c>
      <c r="F9" s="70">
        <v>112.97</v>
      </c>
      <c r="G9" s="22">
        <f>E9-F9</f>
        <v>5.5</v>
      </c>
      <c r="H9" s="23">
        <f t="shared" ref="H9:H18" si="1">D9+E9-F9</f>
        <v>24.609999999999985</v>
      </c>
      <c r="I9">
        <v>24.61</v>
      </c>
      <c r="J9">
        <f>I9-D9+F9</f>
        <v>118.47</v>
      </c>
    </row>
    <row r="10" spans="1:10">
      <c r="A10" s="17">
        <v>3</v>
      </c>
      <c r="B10" s="18" t="s">
        <v>3</v>
      </c>
      <c r="C10" s="19" t="s">
        <v>18</v>
      </c>
      <c r="D10" s="54">
        <v>12.95</v>
      </c>
      <c r="E10" s="67">
        <f t="shared" si="0"/>
        <v>83</v>
      </c>
      <c r="F10" s="71">
        <v>79.150000000000006</v>
      </c>
      <c r="G10" s="22">
        <f t="shared" ref="G10:G13" si="2">E10-F10</f>
        <v>3.8499999999999943</v>
      </c>
      <c r="H10" s="23">
        <f t="shared" si="1"/>
        <v>16.799999999999997</v>
      </c>
      <c r="I10">
        <v>16.8</v>
      </c>
      <c r="J10">
        <f>I10-D10+F10</f>
        <v>83</v>
      </c>
    </row>
    <row r="11" spans="1:10">
      <c r="A11" s="17">
        <v>4</v>
      </c>
      <c r="B11" s="24" t="s">
        <v>20</v>
      </c>
      <c r="C11" s="19" t="s">
        <v>18</v>
      </c>
      <c r="D11" s="54">
        <v>11.56</v>
      </c>
      <c r="E11" s="67">
        <f t="shared" si="0"/>
        <v>71.27000000000001</v>
      </c>
      <c r="F11" s="71">
        <v>69.2</v>
      </c>
      <c r="G11" s="22">
        <f t="shared" si="2"/>
        <v>2.0700000000000074</v>
      </c>
      <c r="H11" s="23">
        <f t="shared" si="1"/>
        <v>13.63000000000001</v>
      </c>
      <c r="I11">
        <v>13.63</v>
      </c>
      <c r="J11">
        <f t="shared" ref="J11:J13" si="3">I11-D11+F11</f>
        <v>71.27000000000001</v>
      </c>
    </row>
    <row r="12" spans="1:10">
      <c r="A12" s="17">
        <v>5</v>
      </c>
      <c r="B12" s="24" t="s">
        <v>21</v>
      </c>
      <c r="C12" s="19" t="s">
        <v>18</v>
      </c>
      <c r="D12" s="54">
        <v>9.76</v>
      </c>
      <c r="E12" s="67">
        <f t="shared" si="0"/>
        <v>51.900000000000006</v>
      </c>
      <c r="F12" s="71">
        <v>52.7</v>
      </c>
      <c r="G12" s="22">
        <f t="shared" si="2"/>
        <v>-0.79999999999999716</v>
      </c>
      <c r="H12" s="23">
        <f t="shared" si="1"/>
        <v>8.9600000000000009</v>
      </c>
      <c r="I12">
        <v>8.9600000000000009</v>
      </c>
      <c r="J12">
        <f t="shared" si="3"/>
        <v>51.900000000000006</v>
      </c>
    </row>
    <row r="13" spans="1:10">
      <c r="A13" s="17">
        <v>6</v>
      </c>
      <c r="B13" s="24" t="s">
        <v>22</v>
      </c>
      <c r="C13" s="19" t="s">
        <v>18</v>
      </c>
      <c r="D13" s="54">
        <v>10.57</v>
      </c>
      <c r="E13" s="67">
        <f t="shared" si="0"/>
        <v>66.239999999999995</v>
      </c>
      <c r="F13" s="71">
        <v>65.459999999999994</v>
      </c>
      <c r="G13" s="22">
        <f t="shared" si="2"/>
        <v>0.78000000000000114</v>
      </c>
      <c r="H13" s="23">
        <f t="shared" si="1"/>
        <v>11.350000000000009</v>
      </c>
      <c r="I13">
        <v>11.35</v>
      </c>
      <c r="J13">
        <f t="shared" si="3"/>
        <v>66.239999999999995</v>
      </c>
    </row>
    <row r="14" spans="1:10">
      <c r="A14" s="17">
        <v>7</v>
      </c>
      <c r="B14" s="24" t="s">
        <v>23</v>
      </c>
      <c r="C14" s="19" t="s">
        <v>18</v>
      </c>
      <c r="D14" s="54"/>
      <c r="E14" s="20"/>
      <c r="F14" s="21"/>
      <c r="G14" s="22"/>
      <c r="H14" s="23">
        <f t="shared" si="1"/>
        <v>0</v>
      </c>
    </row>
    <row r="15" spans="1:10">
      <c r="A15" s="17">
        <v>8</v>
      </c>
      <c r="B15" s="24" t="s">
        <v>24</v>
      </c>
      <c r="C15" s="19" t="s">
        <v>18</v>
      </c>
      <c r="D15" s="54">
        <v>14</v>
      </c>
      <c r="E15" s="67">
        <f>J15</f>
        <v>95.79</v>
      </c>
      <c r="F15" s="71">
        <f>76.56+15.34</f>
        <v>91.9</v>
      </c>
      <c r="G15" s="22">
        <f t="shared" ref="G15:G18" si="4">E15-F15</f>
        <v>3.8900000000000006</v>
      </c>
      <c r="H15" s="23">
        <f t="shared" si="1"/>
        <v>17.89</v>
      </c>
      <c r="I15">
        <v>17.89</v>
      </c>
      <c r="J15">
        <f>I15-D15+F15</f>
        <v>95.79</v>
      </c>
    </row>
    <row r="16" spans="1:10">
      <c r="A16" s="17">
        <v>9</v>
      </c>
      <c r="B16" s="24" t="s">
        <v>25</v>
      </c>
      <c r="C16" s="19" t="s">
        <v>18</v>
      </c>
      <c r="D16" s="54">
        <v>25.03</v>
      </c>
      <c r="E16" s="67">
        <f>J16</f>
        <v>165.9</v>
      </c>
      <c r="F16" s="71">
        <v>159.24</v>
      </c>
      <c r="G16" s="22">
        <f t="shared" si="4"/>
        <v>6.6599999999999966</v>
      </c>
      <c r="H16" s="23">
        <f t="shared" si="1"/>
        <v>31.689999999999998</v>
      </c>
      <c r="I16">
        <v>31.69</v>
      </c>
      <c r="J16">
        <f t="shared" ref="J16:J18" si="5">I16-D16+F16</f>
        <v>165.9</v>
      </c>
    </row>
    <row r="17" spans="1:10">
      <c r="A17" s="17">
        <v>10</v>
      </c>
      <c r="B17" s="24" t="s">
        <v>26</v>
      </c>
      <c r="C17" s="19" t="s">
        <v>18</v>
      </c>
      <c r="D17" s="54">
        <v>7.89</v>
      </c>
      <c r="E17" s="67">
        <f>J17</f>
        <v>49.32</v>
      </c>
      <c r="F17" s="71">
        <v>47.73</v>
      </c>
      <c r="G17" s="22">
        <f t="shared" si="4"/>
        <v>1.5900000000000034</v>
      </c>
      <c r="H17" s="23">
        <f t="shared" si="1"/>
        <v>9.480000000000004</v>
      </c>
      <c r="I17">
        <v>9.48</v>
      </c>
      <c r="J17">
        <f t="shared" si="5"/>
        <v>49.32</v>
      </c>
    </row>
    <row r="18" spans="1:10">
      <c r="A18" s="17">
        <v>11</v>
      </c>
      <c r="B18" s="24" t="s">
        <v>27</v>
      </c>
      <c r="C18" s="19" t="s">
        <v>18</v>
      </c>
      <c r="D18" s="54">
        <v>0.66</v>
      </c>
      <c r="E18" s="67">
        <f>J18</f>
        <v>5.25</v>
      </c>
      <c r="F18">
        <v>5.09</v>
      </c>
      <c r="G18" s="22">
        <f t="shared" si="4"/>
        <v>0.16000000000000014</v>
      </c>
      <c r="H18" s="23">
        <f t="shared" si="1"/>
        <v>0.82000000000000028</v>
      </c>
      <c r="I18">
        <v>0.82</v>
      </c>
      <c r="J18">
        <f t="shared" si="5"/>
        <v>5.25</v>
      </c>
    </row>
    <row r="19" spans="1:10" ht="15.75" thickBot="1">
      <c r="A19" s="25"/>
      <c r="B19" s="26" t="s">
        <v>28</v>
      </c>
      <c r="C19" s="19" t="s">
        <v>18</v>
      </c>
      <c r="D19" s="27">
        <f>SUM(D8:D18)-D9+D9</f>
        <v>137.73999999999998</v>
      </c>
      <c r="E19" s="27">
        <f t="shared" ref="E19:F19" si="6">SUM(E8:E18)-E9+E9</f>
        <v>899</v>
      </c>
      <c r="F19" s="27">
        <f t="shared" si="6"/>
        <v>870.84</v>
      </c>
      <c r="G19" s="27">
        <f>SUM(G8:G18)</f>
        <v>28.160000000000014</v>
      </c>
      <c r="H19" s="28">
        <f>SUM(H8:H18)</f>
        <v>165.90000000000003</v>
      </c>
      <c r="I19">
        <f>SUM(I8:I18)</f>
        <v>165.89999999999998</v>
      </c>
    </row>
    <row r="20" spans="1:10" ht="15.75" thickBot="1">
      <c r="A20" s="85" t="s">
        <v>41</v>
      </c>
      <c r="B20" s="85"/>
      <c r="C20" s="85"/>
      <c r="D20" s="85"/>
      <c r="E20" s="85"/>
      <c r="F20" s="85"/>
      <c r="G20" s="85"/>
      <c r="H20" s="85"/>
    </row>
    <row r="21" spans="1:10">
      <c r="A21" s="29">
        <v>1</v>
      </c>
      <c r="B21" s="30" t="s">
        <v>29</v>
      </c>
      <c r="C21" s="31" t="s">
        <v>6</v>
      </c>
      <c r="D21" s="86"/>
      <c r="E21" s="86"/>
      <c r="F21" s="86"/>
      <c r="G21" s="86"/>
      <c r="H21" s="32">
        <v>6098</v>
      </c>
    </row>
    <row r="22" spans="1:10">
      <c r="A22" s="17">
        <v>2</v>
      </c>
      <c r="B22" s="33" t="s">
        <v>30</v>
      </c>
      <c r="C22" s="34" t="s">
        <v>31</v>
      </c>
      <c r="D22" s="80"/>
      <c r="E22" s="80"/>
      <c r="F22" s="80"/>
      <c r="G22" s="80"/>
      <c r="H22" s="35">
        <v>25256</v>
      </c>
    </row>
    <row r="23" spans="1:10">
      <c r="A23" s="17">
        <v>3</v>
      </c>
      <c r="B23" s="33" t="s">
        <v>32</v>
      </c>
      <c r="C23" s="34" t="s">
        <v>33</v>
      </c>
      <c r="D23" s="80"/>
      <c r="E23" s="80"/>
      <c r="F23" s="80"/>
      <c r="G23" s="80"/>
      <c r="H23" s="35">
        <v>138.91999999999999</v>
      </c>
    </row>
    <row r="24" spans="1:10">
      <c r="A24" s="17">
        <v>4</v>
      </c>
      <c r="B24" s="33" t="s">
        <v>34</v>
      </c>
      <c r="C24" s="34" t="s">
        <v>33</v>
      </c>
      <c r="D24" s="80"/>
      <c r="E24" s="80"/>
      <c r="F24" s="80"/>
      <c r="G24" s="80"/>
      <c r="H24" s="35">
        <v>21.61</v>
      </c>
    </row>
    <row r="25" spans="1:10">
      <c r="A25" s="17">
        <v>5</v>
      </c>
      <c r="B25" s="33" t="s">
        <v>35</v>
      </c>
      <c r="C25" s="34" t="s">
        <v>36</v>
      </c>
      <c r="D25" s="80"/>
      <c r="E25" s="80"/>
      <c r="F25" s="80"/>
      <c r="G25" s="80"/>
      <c r="H25" s="35">
        <v>65</v>
      </c>
    </row>
    <row r="26" spans="1:10" ht="15.75" thickBot="1">
      <c r="A26" s="36">
        <v>6</v>
      </c>
      <c r="B26" s="37" t="s">
        <v>37</v>
      </c>
      <c r="C26" s="38" t="s">
        <v>36</v>
      </c>
      <c r="D26" s="81"/>
      <c r="E26" s="81"/>
      <c r="F26" s="81"/>
      <c r="G26" s="81"/>
      <c r="H26" s="39">
        <v>65</v>
      </c>
    </row>
    <row r="27" spans="1:10" ht="15.75" thickBot="1">
      <c r="A27" s="82"/>
      <c r="B27" s="82"/>
      <c r="C27" s="82"/>
      <c r="D27" s="82"/>
      <c r="E27" s="82"/>
      <c r="F27" s="82"/>
      <c r="G27" s="82"/>
      <c r="H27" s="82"/>
    </row>
    <row r="28" spans="1:10">
      <c r="A28" s="1" t="s">
        <v>0</v>
      </c>
      <c r="B28" s="83" t="s">
        <v>47</v>
      </c>
      <c r="C28" s="83"/>
      <c r="D28" s="83"/>
      <c r="E28" s="83"/>
      <c r="F28" s="5" t="s">
        <v>1</v>
      </c>
      <c r="G28" s="8"/>
      <c r="H28" s="8"/>
    </row>
    <row r="29" spans="1:10">
      <c r="A29" s="2">
        <v>1</v>
      </c>
      <c r="B29" s="84" t="s">
        <v>42</v>
      </c>
      <c r="C29" s="84"/>
      <c r="D29" s="84"/>
      <c r="E29" s="84"/>
      <c r="F29" s="6">
        <v>14.79</v>
      </c>
      <c r="G29" s="8"/>
      <c r="H29" s="8"/>
    </row>
    <row r="30" spans="1:10">
      <c r="A30" s="3">
        <v>2</v>
      </c>
      <c r="B30" s="72" t="s">
        <v>43</v>
      </c>
      <c r="C30" s="73"/>
      <c r="D30" s="73"/>
      <c r="E30" s="74"/>
      <c r="F30" s="7">
        <v>4.75</v>
      </c>
      <c r="G30" s="8"/>
      <c r="H30" s="8"/>
    </row>
    <row r="31" spans="1:10">
      <c r="A31" s="3">
        <v>3</v>
      </c>
      <c r="B31" s="72" t="s">
        <v>48</v>
      </c>
      <c r="C31" s="73"/>
      <c r="D31" s="73"/>
      <c r="E31" s="74"/>
      <c r="F31" s="7">
        <v>0.3</v>
      </c>
      <c r="G31" s="8"/>
      <c r="H31" s="8"/>
    </row>
    <row r="32" spans="1:10">
      <c r="A32" s="3">
        <v>4</v>
      </c>
      <c r="B32" s="72" t="s">
        <v>49</v>
      </c>
      <c r="C32" s="73"/>
      <c r="D32" s="73"/>
      <c r="E32" s="74"/>
      <c r="F32" s="7">
        <v>5.22</v>
      </c>
      <c r="G32" s="8"/>
      <c r="H32" s="8"/>
    </row>
    <row r="33" spans="1:8" ht="16.5" customHeight="1">
      <c r="A33" s="3">
        <v>5</v>
      </c>
      <c r="B33" s="72" t="s">
        <v>50</v>
      </c>
      <c r="C33" s="73"/>
      <c r="D33" s="73"/>
      <c r="E33" s="74"/>
      <c r="F33" s="7">
        <v>1.29</v>
      </c>
      <c r="G33" s="8"/>
      <c r="H33" s="8"/>
    </row>
    <row r="34" spans="1:8" ht="16.5" customHeight="1">
      <c r="A34" s="3">
        <v>6</v>
      </c>
      <c r="B34" s="72" t="s">
        <v>52</v>
      </c>
      <c r="C34" s="73"/>
      <c r="D34" s="73"/>
      <c r="E34" s="74"/>
      <c r="F34" s="7">
        <v>0.94</v>
      </c>
      <c r="G34" s="8"/>
      <c r="H34" s="8"/>
    </row>
    <row r="35" spans="1:8">
      <c r="A35" s="3">
        <v>6</v>
      </c>
      <c r="B35" s="66" t="s">
        <v>51</v>
      </c>
      <c r="C35" s="64"/>
      <c r="D35" s="64"/>
      <c r="E35" s="65"/>
      <c r="F35" s="7">
        <v>30.75</v>
      </c>
      <c r="G35" s="8"/>
      <c r="H35" s="8"/>
    </row>
    <row r="36" spans="1:8">
      <c r="A36" s="3">
        <v>3</v>
      </c>
      <c r="B36" s="75" t="s">
        <v>53</v>
      </c>
      <c r="C36" s="76"/>
      <c r="D36" s="76"/>
      <c r="E36" s="77"/>
      <c r="F36" s="7">
        <f>1.15+2.6</f>
        <v>3.75</v>
      </c>
      <c r="G36" s="8"/>
      <c r="H36" s="8"/>
    </row>
    <row r="37" spans="1:8" ht="15.75" thickBot="1">
      <c r="A37" s="3"/>
      <c r="B37" s="78" t="s">
        <v>2</v>
      </c>
      <c r="C37" s="79"/>
      <c r="D37" s="79"/>
      <c r="E37" s="79"/>
      <c r="F37" s="4">
        <f>SUM(F29:F36)</f>
        <v>61.79</v>
      </c>
      <c r="G37" s="63"/>
      <c r="H37" s="8"/>
    </row>
    <row r="38" spans="1:8" ht="15.75" thickBot="1">
      <c r="A38" s="47"/>
      <c r="B38" s="59" t="s">
        <v>39</v>
      </c>
      <c r="C38" s="60"/>
      <c r="D38" s="61"/>
      <c r="E38" s="62"/>
      <c r="F38" s="42"/>
      <c r="G38" s="8"/>
      <c r="H38" s="8"/>
    </row>
    <row r="39" spans="1:8" ht="15.75" thickBot="1">
      <c r="A39" s="48"/>
      <c r="B39" s="49"/>
      <c r="C39" s="50"/>
      <c r="D39" s="51"/>
      <c r="E39" s="52"/>
      <c r="F39" s="42"/>
      <c r="G39" s="8"/>
      <c r="H39" s="8"/>
    </row>
    <row r="40" spans="1:8" ht="15.75" thickBot="1">
      <c r="A40" s="36"/>
      <c r="B40" s="37"/>
      <c r="C40" s="31"/>
      <c r="D40" s="53"/>
      <c r="E40" s="39"/>
      <c r="F40" s="42"/>
      <c r="G40" s="8"/>
      <c r="H40" s="8"/>
    </row>
    <row r="41" spans="1:8" ht="15.75" thickBot="1">
      <c r="A41" s="36"/>
      <c r="B41" s="37"/>
      <c r="C41" s="31" t="s">
        <v>18</v>
      </c>
      <c r="D41" s="53"/>
      <c r="E41" s="40">
        <f>E39+E40</f>
        <v>0</v>
      </c>
      <c r="F41" s="42"/>
      <c r="G41" s="8"/>
      <c r="H41" s="8"/>
    </row>
    <row r="42" spans="1:8" ht="15.75" thickBot="1">
      <c r="A42" s="36"/>
      <c r="B42" s="44" t="s">
        <v>38</v>
      </c>
      <c r="C42" s="45" t="s">
        <v>18</v>
      </c>
      <c r="D42" s="44"/>
      <c r="E42" s="40">
        <v>325.35000000000002</v>
      </c>
      <c r="F42" s="8"/>
      <c r="G42" s="8"/>
      <c r="H42" s="8"/>
    </row>
    <row r="43" spans="1:8" ht="15.75" thickBot="1">
      <c r="A43" s="36"/>
      <c r="B43" s="44"/>
      <c r="C43" s="45" t="s">
        <v>18</v>
      </c>
      <c r="D43" s="44"/>
      <c r="E43" s="40"/>
      <c r="F43" s="8"/>
      <c r="G43" s="8"/>
      <c r="H43" s="8"/>
    </row>
    <row r="44" spans="1:8" ht="15.75" thickBot="1">
      <c r="A44" s="36"/>
      <c r="B44" s="44" t="s">
        <v>44</v>
      </c>
      <c r="C44" s="45" t="s">
        <v>18</v>
      </c>
      <c r="D44" s="44"/>
      <c r="E44" s="43">
        <f>F9</f>
        <v>112.97</v>
      </c>
      <c r="F44" s="63"/>
      <c r="G44" s="8"/>
      <c r="H44" s="8"/>
    </row>
    <row r="45" spans="1:8" ht="15.75" thickBot="1">
      <c r="A45" s="36"/>
      <c r="B45" s="44" t="s">
        <v>45</v>
      </c>
      <c r="C45" s="45" t="s">
        <v>18</v>
      </c>
      <c r="D45" s="44"/>
      <c r="E45" s="46">
        <f>F37+E41</f>
        <v>61.79</v>
      </c>
      <c r="F45" s="8"/>
      <c r="G45" s="8"/>
      <c r="H45" s="8"/>
    </row>
    <row r="46" spans="1:8" ht="15.75" thickBot="1">
      <c r="A46" s="36"/>
      <c r="B46" s="44" t="s">
        <v>46</v>
      </c>
      <c r="C46" s="45" t="s">
        <v>18</v>
      </c>
      <c r="D46" s="44"/>
      <c r="E46" s="43">
        <f>E42+E43+E45-E44</f>
        <v>274.17000000000007</v>
      </c>
      <c r="F46" s="8"/>
      <c r="G46" s="8"/>
      <c r="H46" s="8"/>
    </row>
    <row r="47" spans="1:8">
      <c r="A47" s="55"/>
      <c r="B47" s="8"/>
      <c r="C47" s="55"/>
      <c r="D47" s="8"/>
      <c r="E47" s="8"/>
      <c r="F47" s="8"/>
      <c r="G47" s="8"/>
      <c r="H47" s="8"/>
    </row>
    <row r="48" spans="1:8">
      <c r="A48" s="11"/>
      <c r="B48" s="41"/>
      <c r="C48" s="11"/>
      <c r="D48" s="41"/>
      <c r="E48" s="41"/>
      <c r="F48" s="41"/>
      <c r="G48" s="41"/>
      <c r="H48" s="41"/>
    </row>
    <row r="50" spans="2:5" ht="15.75">
      <c r="B50" s="57" t="s">
        <v>54</v>
      </c>
      <c r="C50" s="57"/>
      <c r="D50" s="57"/>
      <c r="E50" s="58" t="s">
        <v>4</v>
      </c>
    </row>
  </sheetData>
  <mergeCells count="26">
    <mergeCell ref="B1:H1"/>
    <mergeCell ref="B4:H4"/>
    <mergeCell ref="A5:A6"/>
    <mergeCell ref="B5:B6"/>
    <mergeCell ref="C5:C6"/>
    <mergeCell ref="D5:D6"/>
    <mergeCell ref="E5:F5"/>
    <mergeCell ref="G5:G6"/>
    <mergeCell ref="H5:H6"/>
    <mergeCell ref="A20:H20"/>
    <mergeCell ref="D21:G21"/>
    <mergeCell ref="D22:G22"/>
    <mergeCell ref="D23:G23"/>
    <mergeCell ref="D24:G24"/>
    <mergeCell ref="B30:E30"/>
    <mergeCell ref="B36:E36"/>
    <mergeCell ref="B37:E37"/>
    <mergeCell ref="D25:G25"/>
    <mergeCell ref="D26:G26"/>
    <mergeCell ref="A27:H27"/>
    <mergeCell ref="B28:E28"/>
    <mergeCell ref="B29:E29"/>
    <mergeCell ref="B33:E33"/>
    <mergeCell ref="B34:E34"/>
    <mergeCell ref="B31:E31"/>
    <mergeCell ref="B32:E32"/>
  </mergeCells>
  <pageMargins left="0" right="0" top="0" bottom="0" header="0.31496062992125984" footer="0.31496062992125984"/>
  <pageSetup paperSize="9" scale="8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2015-03-13T02:30:22Z</dcterms:modified>
</cp:coreProperties>
</file>